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er Hlinka\Desktop\Zákonný poplatok\2025\Obce\"/>
    </mc:Choice>
  </mc:AlternateContent>
  <xr:revisionPtr revIDLastSave="0" documentId="8_{1B49EF4C-5C58-4D54-A7CD-BAA8725E8601}" xr6:coauthVersionLast="47" xr6:coauthVersionMax="47" xr10:uidLastSave="{00000000-0000-0000-0000-000000000000}"/>
  <bookViews>
    <workbookView xWindow="-120" yWindow="-120" windowWidth="29040" windowHeight="15720" xr2:uid="{A633707C-08E6-414E-B4EA-70F9F2C81E1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 l="1"/>
  <c r="AT3" i="1"/>
  <c r="F3" i="1" s="1"/>
  <c r="H13" i="1"/>
  <c r="H12" i="1"/>
  <c r="H14" i="1" l="1"/>
</calcChain>
</file>

<file path=xl/sharedStrings.xml><?xml version="1.0" encoding="utf-8"?>
<sst xmlns="http://schemas.openxmlformats.org/spreadsheetml/2006/main" count="72" uniqueCount="71">
  <si>
    <t>Hodnoty vyjadrené v kg</t>
  </si>
  <si>
    <t>papier a 
lepenka</t>
  </si>
  <si>
    <t>sklo</t>
  </si>
  <si>
    <t>viacvrstvové
kombinované materiály na báze lepenky  (kompozity na báze lepenky)</t>
  </si>
  <si>
    <t>Obaly z kovov</t>
  </si>
  <si>
    <t>obaly
obsahujúce zvyšky nebezpečných látok alebo kontaminované nebezpečnými látkami vrátane prázdnych tlakových nádob</t>
  </si>
  <si>
    <t>biologicky
rozložiteľný kuchynský a reštauračný odpad</t>
  </si>
  <si>
    <t>šatstvo</t>
  </si>
  <si>
    <t>textílie</t>
  </si>
  <si>
    <t>rozpúšťadlo</t>
  </si>
  <si>
    <t>kyseliny</t>
  </si>
  <si>
    <t>zásady</t>
  </si>
  <si>
    <t>pesticídy</t>
  </si>
  <si>
    <t>žiarivky 
a iný odpad obsahujúci ortuť</t>
  </si>
  <si>
    <t>vyradené 
zariadenia obsahujúce chlórfluórované uhľovodíky</t>
  </si>
  <si>
    <t>jedlé
 oleje a tuky</t>
  </si>
  <si>
    <t>oleje 
a tuky iné ako uvedené v 20 01 25</t>
  </si>
  <si>
    <t>farby, 
tlačiarenské farby,lepidlá a živice obsahujúce nebezpečné látky</t>
  </si>
  <si>
    <t>farby, 
tlačiarenské farby,lepidlá a živice iné ako uvedené v 20 01 27</t>
  </si>
  <si>
    <t>detergenty 
obsahujúce nebezpečné látky</t>
  </si>
  <si>
    <t>batérie 
a akumulátory uvedené v 16 06 01,16 06 02 alebo 16 06 03 a netriedené batérie a akumulátory obsahujúce tieto batérie</t>
  </si>
  <si>
    <t>batérie 
a akumulátory iné ako uvedené v 20 01 33</t>
  </si>
  <si>
    <t>vyradené
elektrické a elektronické zariadenia iné ako uvedené v 20 01 21 a 20 01 23,obsahujúce nebezpečné časti</t>
  </si>
  <si>
    <t>vyradené
elektrické a elektronické zariadenia iné ako uvedené v 20 01 21,20 01 23 a 20 01 35</t>
  </si>
  <si>
    <t>drevo
iné ako uvedené v 20 01 37</t>
  </si>
  <si>
    <t>plasty</t>
  </si>
  <si>
    <t>kovy</t>
  </si>
  <si>
    <t>biologicky
rozložiteľný odpad</t>
  </si>
  <si>
    <t>zemina
a kamenivo</t>
  </si>
  <si>
    <t>zmesový
komunálny odpad</t>
  </si>
  <si>
    <t>odpady z nečistenia kanalizácie</t>
  </si>
  <si>
    <t>objemný
odpad</t>
  </si>
  <si>
    <t>drobný
stavebný odpad</t>
  </si>
  <si>
    <t>meď,
bronz, mosadz</t>
  </si>
  <si>
    <t>hliník</t>
  </si>
  <si>
    <t>olovo</t>
  </si>
  <si>
    <t>zinok</t>
  </si>
  <si>
    <t>železo,
oceľ</t>
  </si>
  <si>
    <t>cín</t>
  </si>
  <si>
    <t>zmiešané
kovy</t>
  </si>
  <si>
    <t>P.č.</t>
  </si>
  <si>
    <t>Názov obce</t>
  </si>
  <si>
    <r>
      <rPr>
        <b/>
        <u/>
        <sz val="12"/>
        <color theme="1"/>
        <rFont val="Aptos Narrow"/>
        <family val="2"/>
        <scheme val="minor"/>
      </rPr>
      <t>Čitateľ</t>
    </r>
    <r>
      <rPr>
        <b/>
        <sz val="12"/>
        <color theme="1"/>
        <rFont val="Aptos Narrow"/>
        <family val="2"/>
        <scheme val="minor"/>
      </rPr>
      <t xml:space="preserve">
len modro
vyznačené</t>
    </r>
  </si>
  <si>
    <r>
      <rPr>
        <b/>
        <u/>
        <sz val="12"/>
        <color theme="1"/>
        <rFont val="Aptos Narrow"/>
        <family val="2"/>
        <scheme val="minor"/>
      </rPr>
      <t>Menovateľ</t>
    </r>
    <r>
      <rPr>
        <b/>
        <sz val="12"/>
        <color theme="1"/>
        <rFont val="Aptos Narrow"/>
        <family val="2"/>
        <scheme val="minor"/>
      </rPr>
      <t xml:space="preserve">
všetko spolu pod kat. číslom 20 </t>
    </r>
  </si>
  <si>
    <t>Úroveň
vytrieď.</t>
  </si>
  <si>
    <t>Zákonný
poplatok</t>
  </si>
  <si>
    <t>200114</t>
  </si>
  <si>
    <t>200129</t>
  </si>
  <si>
    <t>200306</t>
  </si>
  <si>
    <t>Úroveň
vytr.</t>
  </si>
  <si>
    <t>Horná Kráľová</t>
  </si>
  <si>
    <t>Výpočet úrovne vytriedenia komunálnych odpadov podľa vzorca:</t>
  </si>
  <si>
    <t>Obec:</t>
  </si>
  <si>
    <t>čitateľ spolu</t>
  </si>
  <si>
    <t>hmotnosť vytriedenej zložky komunálnych odpadov</t>
  </si>
  <si>
    <t>menovateľ spolu</t>
  </si>
  <si>
    <t>hmotnosť komunálnych odpadov vzniknutých v obci</t>
  </si>
  <si>
    <t>Výsledok</t>
  </si>
  <si>
    <t>hodnota vytriedenia komunálnych odpadov</t>
  </si>
  <si>
    <t>Položka</t>
  </si>
  <si>
    <t>Určenie zákonného poplatku na základe úrovne vytriedenia komunálnych odpadov</t>
  </si>
  <si>
    <t>%</t>
  </si>
  <si>
    <t>2021 a
nasledujúce roky</t>
  </si>
  <si>
    <t xml:space="preserve"> x ≤ 10</t>
  </si>
  <si>
    <t>10 &lt; x ≤ 20</t>
  </si>
  <si>
    <t>20 &lt; x ≤ 30</t>
  </si>
  <si>
    <t>30 &lt; x ≤ 40</t>
  </si>
  <si>
    <t>40 &lt; x ≤ 50</t>
  </si>
  <si>
    <t>50 &lt; x ≤ 60</t>
  </si>
  <si>
    <r>
      <t xml:space="preserve">x </t>
    </r>
    <r>
      <rPr>
        <sz val="11"/>
        <color theme="1"/>
        <rFont val="Calibri"/>
        <family val="2"/>
        <charset val="238"/>
      </rPr>
      <t xml:space="preserve">&gt; </t>
    </r>
    <r>
      <rPr>
        <sz val="11"/>
        <color theme="1"/>
        <rFont val="Aptos Narrow"/>
        <family val="2"/>
        <charset val="238"/>
        <scheme val="minor"/>
      </rPr>
      <t>60</t>
    </r>
  </si>
  <si>
    <t>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</si>
</sst>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0"/>
      <name val="Arial"/>
      <family val="2"/>
      <charset val="238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2" fontId="9" fillId="0" borderId="0" xfId="1" applyNumberFormat="1" applyFont="1" applyAlignment="1">
      <alignment horizontal="left"/>
    </xf>
    <xf numFmtId="0" fontId="0" fillId="0" borderId="4" xfId="0" applyBorder="1"/>
    <xf numFmtId="49" fontId="9" fillId="0" borderId="0" xfId="2" applyNumberFormat="1" applyFont="1"/>
    <xf numFmtId="2" fontId="0" fillId="0" borderId="0" xfId="0" applyNumberFormat="1"/>
    <xf numFmtId="10" fontId="10" fillId="3" borderId="0" xfId="1" applyNumberFormat="1" applyFont="1" applyFill="1" applyBorder="1" applyAlignment="1">
      <alignment horizontal="center" vertical="center"/>
    </xf>
    <xf numFmtId="0" fontId="10" fillId="3" borderId="5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10" fontId="11" fillId="4" borderId="9" xfId="0" applyNumberFormat="1" applyFont="1" applyFill="1" applyBorder="1" applyAlignment="1">
      <alignment horizontal="center" vertical="center"/>
    </xf>
    <xf numFmtId="10" fontId="11" fillId="4" borderId="10" xfId="0" applyNumberFormat="1" applyFont="1" applyFill="1" applyBorder="1" applyAlignment="1">
      <alignment horizontal="center" vertical="center"/>
    </xf>
    <xf numFmtId="10" fontId="11" fillId="4" borderId="11" xfId="0" applyNumberFormat="1" applyFont="1" applyFill="1" applyBorder="1" applyAlignment="1">
      <alignment horizontal="center" vertical="center"/>
    </xf>
    <xf numFmtId="10" fontId="11" fillId="0" borderId="7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3">
    <cellStyle name="Normálna" xfId="0" builtinId="0"/>
    <cellStyle name="Normálna 4" xfId="2" xr:uid="{785FA6DD-1173-4544-9204-652FEC0AFBF8}"/>
    <cellStyle name="Percentá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6</xdr:row>
      <xdr:rowOff>152401</xdr:rowOff>
    </xdr:from>
    <xdr:to>
      <xdr:col>11</xdr:col>
      <xdr:colOff>809625</xdr:colOff>
      <xdr:row>9</xdr:row>
      <xdr:rowOff>111013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C519B86-90AD-499C-9B1C-F97FCF5FA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15030451"/>
          <a:ext cx="7172325" cy="530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BADEE-150C-4732-9004-7DD735F91028}">
  <dimension ref="A1:AW27"/>
  <sheetViews>
    <sheetView tabSelected="1" workbookViewId="0">
      <selection activeCell="C12" sqref="C12:F12"/>
    </sheetView>
  </sheetViews>
  <sheetFormatPr defaultRowHeight="15" x14ac:dyDescent="0.25"/>
  <cols>
    <col min="1" max="1" width="4.28515625" customWidth="1"/>
    <col min="2" max="2" width="21.42578125" customWidth="1"/>
    <col min="3" max="3" width="14.28515625" customWidth="1"/>
    <col min="4" max="4" width="15" customWidth="1"/>
    <col min="5" max="6" width="10" customWidth="1"/>
    <col min="7" max="45" width="12.7109375" customWidth="1"/>
    <col min="46" max="46" width="10.140625" bestFit="1" customWidth="1"/>
    <col min="47" max="47" width="13.5703125" style="10" customWidth="1"/>
    <col min="48" max="48" width="15.28515625" customWidth="1"/>
    <col min="50" max="50" width="16.5703125" customWidth="1"/>
    <col min="231" max="231" width="22.28515625" customWidth="1"/>
    <col min="244" max="244" width="12.85546875" customWidth="1"/>
    <col min="248" max="248" width="25.42578125" customWidth="1"/>
    <col min="487" max="487" width="22.28515625" customWidth="1"/>
    <col min="500" max="500" width="12.85546875" customWidth="1"/>
    <col min="504" max="504" width="25.42578125" customWidth="1"/>
    <col min="743" max="743" width="22.28515625" customWidth="1"/>
    <col min="756" max="756" width="12.85546875" customWidth="1"/>
    <col min="760" max="760" width="25.42578125" customWidth="1"/>
    <col min="999" max="999" width="22.28515625" customWidth="1"/>
    <col min="1012" max="1012" width="12.85546875" customWidth="1"/>
    <col min="1016" max="1016" width="25.42578125" customWidth="1"/>
    <col min="1255" max="1255" width="22.28515625" customWidth="1"/>
    <col min="1268" max="1268" width="12.85546875" customWidth="1"/>
    <col min="1272" max="1272" width="25.42578125" customWidth="1"/>
    <col min="1511" max="1511" width="22.28515625" customWidth="1"/>
    <col min="1524" max="1524" width="12.85546875" customWidth="1"/>
    <col min="1528" max="1528" width="25.42578125" customWidth="1"/>
    <col min="1767" max="1767" width="22.28515625" customWidth="1"/>
    <col min="1780" max="1780" width="12.85546875" customWidth="1"/>
    <col min="1784" max="1784" width="25.42578125" customWidth="1"/>
    <col min="2023" max="2023" width="22.28515625" customWidth="1"/>
    <col min="2036" max="2036" width="12.85546875" customWidth="1"/>
    <col min="2040" max="2040" width="25.42578125" customWidth="1"/>
    <col min="2279" max="2279" width="22.28515625" customWidth="1"/>
    <col min="2292" max="2292" width="12.85546875" customWidth="1"/>
    <col min="2296" max="2296" width="25.42578125" customWidth="1"/>
    <col min="2535" max="2535" width="22.28515625" customWidth="1"/>
    <col min="2548" max="2548" width="12.85546875" customWidth="1"/>
    <col min="2552" max="2552" width="25.42578125" customWidth="1"/>
    <col min="2791" max="2791" width="22.28515625" customWidth="1"/>
    <col min="2804" max="2804" width="12.85546875" customWidth="1"/>
    <col min="2808" max="2808" width="25.42578125" customWidth="1"/>
    <col min="3047" max="3047" width="22.28515625" customWidth="1"/>
    <col min="3060" max="3060" width="12.85546875" customWidth="1"/>
    <col min="3064" max="3064" width="25.42578125" customWidth="1"/>
    <col min="3303" max="3303" width="22.28515625" customWidth="1"/>
    <col min="3316" max="3316" width="12.85546875" customWidth="1"/>
    <col min="3320" max="3320" width="25.42578125" customWidth="1"/>
    <col min="3559" max="3559" width="22.28515625" customWidth="1"/>
    <col min="3572" max="3572" width="12.85546875" customWidth="1"/>
    <col min="3576" max="3576" width="25.42578125" customWidth="1"/>
    <col min="3815" max="3815" width="22.28515625" customWidth="1"/>
    <col min="3828" max="3828" width="12.85546875" customWidth="1"/>
    <col min="3832" max="3832" width="25.42578125" customWidth="1"/>
    <col min="4071" max="4071" width="22.28515625" customWidth="1"/>
    <col min="4084" max="4084" width="12.85546875" customWidth="1"/>
    <col min="4088" max="4088" width="25.42578125" customWidth="1"/>
    <col min="4327" max="4327" width="22.28515625" customWidth="1"/>
    <col min="4340" max="4340" width="12.85546875" customWidth="1"/>
    <col min="4344" max="4344" width="25.42578125" customWidth="1"/>
    <col min="4583" max="4583" width="22.28515625" customWidth="1"/>
    <col min="4596" max="4596" width="12.85546875" customWidth="1"/>
    <col min="4600" max="4600" width="25.42578125" customWidth="1"/>
    <col min="4839" max="4839" width="22.28515625" customWidth="1"/>
    <col min="4852" max="4852" width="12.85546875" customWidth="1"/>
    <col min="4856" max="4856" width="25.42578125" customWidth="1"/>
    <col min="5095" max="5095" width="22.28515625" customWidth="1"/>
    <col min="5108" max="5108" width="12.85546875" customWidth="1"/>
    <col min="5112" max="5112" width="25.42578125" customWidth="1"/>
    <col min="5351" max="5351" width="22.28515625" customWidth="1"/>
    <col min="5364" max="5364" width="12.85546875" customWidth="1"/>
    <col min="5368" max="5368" width="25.42578125" customWidth="1"/>
    <col min="5607" max="5607" width="22.28515625" customWidth="1"/>
    <col min="5620" max="5620" width="12.85546875" customWidth="1"/>
    <col min="5624" max="5624" width="25.42578125" customWidth="1"/>
    <col min="5863" max="5863" width="22.28515625" customWidth="1"/>
    <col min="5876" max="5876" width="12.85546875" customWidth="1"/>
    <col min="5880" max="5880" width="25.42578125" customWidth="1"/>
    <col min="6119" max="6119" width="22.28515625" customWidth="1"/>
    <col min="6132" max="6132" width="12.85546875" customWidth="1"/>
    <col min="6136" max="6136" width="25.42578125" customWidth="1"/>
    <col min="6375" max="6375" width="22.28515625" customWidth="1"/>
    <col min="6388" max="6388" width="12.85546875" customWidth="1"/>
    <col min="6392" max="6392" width="25.42578125" customWidth="1"/>
    <col min="6631" max="6631" width="22.28515625" customWidth="1"/>
    <col min="6644" max="6644" width="12.85546875" customWidth="1"/>
    <col min="6648" max="6648" width="25.42578125" customWidth="1"/>
    <col min="6887" max="6887" width="22.28515625" customWidth="1"/>
    <col min="6900" max="6900" width="12.85546875" customWidth="1"/>
    <col min="6904" max="6904" width="25.42578125" customWidth="1"/>
    <col min="7143" max="7143" width="22.28515625" customWidth="1"/>
    <col min="7156" max="7156" width="12.85546875" customWidth="1"/>
    <col min="7160" max="7160" width="25.42578125" customWidth="1"/>
    <col min="7399" max="7399" width="22.28515625" customWidth="1"/>
    <col min="7412" max="7412" width="12.85546875" customWidth="1"/>
    <col min="7416" max="7416" width="25.42578125" customWidth="1"/>
    <col min="7655" max="7655" width="22.28515625" customWidth="1"/>
    <col min="7668" max="7668" width="12.85546875" customWidth="1"/>
    <col min="7672" max="7672" width="25.42578125" customWidth="1"/>
    <col min="7911" max="7911" width="22.28515625" customWidth="1"/>
    <col min="7924" max="7924" width="12.85546875" customWidth="1"/>
    <col min="7928" max="7928" width="25.42578125" customWidth="1"/>
    <col min="8167" max="8167" width="22.28515625" customWidth="1"/>
    <col min="8180" max="8180" width="12.85546875" customWidth="1"/>
    <col min="8184" max="8184" width="25.42578125" customWidth="1"/>
    <col min="8423" max="8423" width="22.28515625" customWidth="1"/>
    <col min="8436" max="8436" width="12.85546875" customWidth="1"/>
    <col min="8440" max="8440" width="25.42578125" customWidth="1"/>
    <col min="8679" max="8679" width="22.28515625" customWidth="1"/>
    <col min="8692" max="8692" width="12.85546875" customWidth="1"/>
    <col min="8696" max="8696" width="25.42578125" customWidth="1"/>
    <col min="8935" max="8935" width="22.28515625" customWidth="1"/>
    <col min="8948" max="8948" width="12.85546875" customWidth="1"/>
    <col min="8952" max="8952" width="25.42578125" customWidth="1"/>
    <col min="9191" max="9191" width="22.28515625" customWidth="1"/>
    <col min="9204" max="9204" width="12.85546875" customWidth="1"/>
    <col min="9208" max="9208" width="25.42578125" customWidth="1"/>
    <col min="9447" max="9447" width="22.28515625" customWidth="1"/>
    <col min="9460" max="9460" width="12.85546875" customWidth="1"/>
    <col min="9464" max="9464" width="25.42578125" customWidth="1"/>
    <col min="9703" max="9703" width="22.28515625" customWidth="1"/>
    <col min="9716" max="9716" width="12.85546875" customWidth="1"/>
    <col min="9720" max="9720" width="25.42578125" customWidth="1"/>
    <col min="9959" max="9959" width="22.28515625" customWidth="1"/>
    <col min="9972" max="9972" width="12.85546875" customWidth="1"/>
    <col min="9976" max="9976" width="25.42578125" customWidth="1"/>
    <col min="10215" max="10215" width="22.28515625" customWidth="1"/>
    <col min="10228" max="10228" width="12.85546875" customWidth="1"/>
    <col min="10232" max="10232" width="25.42578125" customWidth="1"/>
    <col min="10471" max="10471" width="22.28515625" customWidth="1"/>
    <col min="10484" max="10484" width="12.85546875" customWidth="1"/>
    <col min="10488" max="10488" width="25.42578125" customWidth="1"/>
    <col min="10727" max="10727" width="22.28515625" customWidth="1"/>
    <col min="10740" max="10740" width="12.85546875" customWidth="1"/>
    <col min="10744" max="10744" width="25.42578125" customWidth="1"/>
    <col min="10983" max="10983" width="22.28515625" customWidth="1"/>
    <col min="10996" max="10996" width="12.85546875" customWidth="1"/>
    <col min="11000" max="11000" width="25.42578125" customWidth="1"/>
    <col min="11239" max="11239" width="22.28515625" customWidth="1"/>
    <col min="11252" max="11252" width="12.85546875" customWidth="1"/>
    <col min="11256" max="11256" width="25.42578125" customWidth="1"/>
    <col min="11495" max="11495" width="22.28515625" customWidth="1"/>
    <col min="11508" max="11508" width="12.85546875" customWidth="1"/>
    <col min="11512" max="11512" width="25.42578125" customWidth="1"/>
    <col min="11751" max="11751" width="22.28515625" customWidth="1"/>
    <col min="11764" max="11764" width="12.85546875" customWidth="1"/>
    <col min="11768" max="11768" width="25.42578125" customWidth="1"/>
    <col min="12007" max="12007" width="22.28515625" customWidth="1"/>
    <col min="12020" max="12020" width="12.85546875" customWidth="1"/>
    <col min="12024" max="12024" width="25.42578125" customWidth="1"/>
    <col min="12263" max="12263" width="22.28515625" customWidth="1"/>
    <col min="12276" max="12276" width="12.85546875" customWidth="1"/>
    <col min="12280" max="12280" width="25.42578125" customWidth="1"/>
    <col min="12519" max="12519" width="22.28515625" customWidth="1"/>
    <col min="12532" max="12532" width="12.85546875" customWidth="1"/>
    <col min="12536" max="12536" width="25.42578125" customWidth="1"/>
    <col min="12775" max="12775" width="22.28515625" customWidth="1"/>
    <col min="12788" max="12788" width="12.85546875" customWidth="1"/>
    <col min="12792" max="12792" width="25.42578125" customWidth="1"/>
    <col min="13031" max="13031" width="22.28515625" customWidth="1"/>
    <col min="13044" max="13044" width="12.85546875" customWidth="1"/>
    <col min="13048" max="13048" width="25.42578125" customWidth="1"/>
    <col min="13287" max="13287" width="22.28515625" customWidth="1"/>
    <col min="13300" max="13300" width="12.85546875" customWidth="1"/>
    <col min="13304" max="13304" width="25.42578125" customWidth="1"/>
    <col min="13543" max="13543" width="22.28515625" customWidth="1"/>
    <col min="13556" max="13556" width="12.85546875" customWidth="1"/>
    <col min="13560" max="13560" width="25.42578125" customWidth="1"/>
    <col min="13799" max="13799" width="22.28515625" customWidth="1"/>
    <col min="13812" max="13812" width="12.85546875" customWidth="1"/>
    <col min="13816" max="13816" width="25.42578125" customWidth="1"/>
    <col min="14055" max="14055" width="22.28515625" customWidth="1"/>
    <col min="14068" max="14068" width="12.85546875" customWidth="1"/>
    <col min="14072" max="14072" width="25.42578125" customWidth="1"/>
    <col min="14311" max="14311" width="22.28515625" customWidth="1"/>
    <col min="14324" max="14324" width="12.85546875" customWidth="1"/>
    <col min="14328" max="14328" width="25.42578125" customWidth="1"/>
    <col min="14567" max="14567" width="22.28515625" customWidth="1"/>
    <col min="14580" max="14580" width="12.85546875" customWidth="1"/>
    <col min="14584" max="14584" width="25.42578125" customWidth="1"/>
    <col min="14823" max="14823" width="22.28515625" customWidth="1"/>
    <col min="14836" max="14836" width="12.85546875" customWidth="1"/>
    <col min="14840" max="14840" width="25.42578125" customWidth="1"/>
    <col min="15079" max="15079" width="22.28515625" customWidth="1"/>
    <col min="15092" max="15092" width="12.85546875" customWidth="1"/>
    <col min="15096" max="15096" width="25.42578125" customWidth="1"/>
    <col min="15335" max="15335" width="22.28515625" customWidth="1"/>
    <col min="15348" max="15348" width="12.85546875" customWidth="1"/>
    <col min="15352" max="15352" width="25.42578125" customWidth="1"/>
    <col min="15591" max="15591" width="22.28515625" customWidth="1"/>
    <col min="15604" max="15604" width="12.85546875" customWidth="1"/>
    <col min="15608" max="15608" width="25.42578125" customWidth="1"/>
    <col min="15847" max="15847" width="22.28515625" customWidth="1"/>
    <col min="15860" max="15860" width="12.85546875" customWidth="1"/>
    <col min="15864" max="15864" width="25.42578125" customWidth="1"/>
    <col min="16103" max="16103" width="22.28515625" customWidth="1"/>
    <col min="16116" max="16116" width="12.85546875" customWidth="1"/>
    <col min="16120" max="16120" width="25.42578125" customWidth="1"/>
  </cols>
  <sheetData>
    <row r="1" spans="1:49" ht="51" customHeight="1" x14ac:dyDescent="0.25">
      <c r="A1" s="1"/>
      <c r="B1" s="2"/>
      <c r="C1" s="3" t="s">
        <v>0</v>
      </c>
      <c r="D1" s="3"/>
      <c r="E1" s="2"/>
      <c r="F1" s="4"/>
      <c r="G1" s="5" t="s">
        <v>1</v>
      </c>
      <c r="H1" s="6" t="s">
        <v>2</v>
      </c>
      <c r="I1" s="5" t="s">
        <v>3</v>
      </c>
      <c r="J1" s="5" t="s">
        <v>4</v>
      </c>
      <c r="K1" s="7" t="s">
        <v>5</v>
      </c>
      <c r="L1" s="5" t="s">
        <v>6</v>
      </c>
      <c r="M1" s="6" t="s">
        <v>7</v>
      </c>
      <c r="N1" s="6" t="s">
        <v>8</v>
      </c>
      <c r="O1" s="8" t="s">
        <v>9</v>
      </c>
      <c r="P1" s="8" t="s">
        <v>10</v>
      </c>
      <c r="Q1" s="8" t="s">
        <v>11</v>
      </c>
      <c r="R1" s="8" t="s">
        <v>12</v>
      </c>
      <c r="S1" s="5" t="s">
        <v>13</v>
      </c>
      <c r="T1" s="5" t="s">
        <v>14</v>
      </c>
      <c r="U1" s="5" t="s">
        <v>15</v>
      </c>
      <c r="V1" s="5" t="s">
        <v>16</v>
      </c>
      <c r="W1" s="7" t="s">
        <v>17</v>
      </c>
      <c r="X1" s="7" t="s">
        <v>18</v>
      </c>
      <c r="Y1" s="7" t="s">
        <v>19</v>
      </c>
      <c r="Z1" s="5" t="s">
        <v>20</v>
      </c>
      <c r="AA1" s="5" t="s">
        <v>21</v>
      </c>
      <c r="AB1" s="5" t="s">
        <v>22</v>
      </c>
      <c r="AC1" s="5" t="s">
        <v>23</v>
      </c>
      <c r="AD1" s="5" t="s">
        <v>24</v>
      </c>
      <c r="AE1" s="6" t="s">
        <v>25</v>
      </c>
      <c r="AF1" s="6" t="s">
        <v>26</v>
      </c>
      <c r="AG1" s="5" t="s">
        <v>27</v>
      </c>
      <c r="AH1" s="7" t="s">
        <v>28</v>
      </c>
      <c r="AI1" s="7" t="s">
        <v>29</v>
      </c>
      <c r="AJ1" s="7" t="s">
        <v>30</v>
      </c>
      <c r="AK1" s="7" t="s">
        <v>31</v>
      </c>
      <c r="AL1" s="7" t="s">
        <v>32</v>
      </c>
      <c r="AM1" s="5" t="s">
        <v>33</v>
      </c>
      <c r="AN1" s="6" t="s">
        <v>34</v>
      </c>
      <c r="AO1" s="6" t="s">
        <v>35</v>
      </c>
      <c r="AP1" s="6" t="s">
        <v>36</v>
      </c>
      <c r="AQ1" s="5" t="s">
        <v>37</v>
      </c>
      <c r="AR1" s="5" t="s">
        <v>38</v>
      </c>
      <c r="AS1" s="9" t="s">
        <v>39</v>
      </c>
    </row>
    <row r="2" spans="1:49" ht="64.5" customHeight="1" x14ac:dyDescent="0.25">
      <c r="A2" s="11" t="s">
        <v>40</v>
      </c>
      <c r="B2" s="12" t="s">
        <v>41</v>
      </c>
      <c r="C2" s="13" t="s">
        <v>42</v>
      </c>
      <c r="D2" s="14" t="s">
        <v>43</v>
      </c>
      <c r="E2" s="15" t="s">
        <v>44</v>
      </c>
      <c r="F2" s="16" t="s">
        <v>45</v>
      </c>
      <c r="G2" s="17">
        <v>200101</v>
      </c>
      <c r="H2" s="17">
        <v>200102</v>
      </c>
      <c r="I2" s="17">
        <v>200103</v>
      </c>
      <c r="J2" s="17">
        <v>200104</v>
      </c>
      <c r="K2" s="12">
        <v>200105</v>
      </c>
      <c r="L2" s="17">
        <v>200108</v>
      </c>
      <c r="M2" s="17">
        <v>200110</v>
      </c>
      <c r="N2" s="17">
        <v>200111</v>
      </c>
      <c r="O2" s="12">
        <v>200113</v>
      </c>
      <c r="P2" s="12" t="s">
        <v>46</v>
      </c>
      <c r="Q2" s="12">
        <v>200115</v>
      </c>
      <c r="R2" s="12">
        <v>200119</v>
      </c>
      <c r="S2" s="17">
        <v>200121</v>
      </c>
      <c r="T2" s="17">
        <v>200123</v>
      </c>
      <c r="U2" s="17">
        <v>200125</v>
      </c>
      <c r="V2" s="17">
        <v>200126</v>
      </c>
      <c r="W2" s="12">
        <v>200127</v>
      </c>
      <c r="X2" s="12">
        <v>200128</v>
      </c>
      <c r="Y2" s="12" t="s">
        <v>47</v>
      </c>
      <c r="Z2" s="17">
        <v>200133</v>
      </c>
      <c r="AA2" s="17">
        <v>200134</v>
      </c>
      <c r="AB2" s="17">
        <v>200135</v>
      </c>
      <c r="AC2" s="17">
        <v>200136</v>
      </c>
      <c r="AD2" s="17">
        <v>200138</v>
      </c>
      <c r="AE2" s="17">
        <v>200139</v>
      </c>
      <c r="AF2" s="17">
        <v>200140</v>
      </c>
      <c r="AG2" s="17">
        <v>200201</v>
      </c>
      <c r="AH2" s="12">
        <v>200202</v>
      </c>
      <c r="AI2" s="12">
        <v>200301</v>
      </c>
      <c r="AJ2" s="12" t="s">
        <v>48</v>
      </c>
      <c r="AK2" s="12">
        <v>200307</v>
      </c>
      <c r="AL2" s="12">
        <v>200308</v>
      </c>
      <c r="AM2" s="17">
        <v>20014001</v>
      </c>
      <c r="AN2" s="17">
        <v>20014002</v>
      </c>
      <c r="AO2" s="17">
        <v>20014003</v>
      </c>
      <c r="AP2" s="17">
        <v>20014004</v>
      </c>
      <c r="AQ2" s="17">
        <v>20014005</v>
      </c>
      <c r="AR2" s="17">
        <v>20014006</v>
      </c>
      <c r="AS2" s="18">
        <v>20014007</v>
      </c>
      <c r="AU2" s="19" t="s">
        <v>49</v>
      </c>
      <c r="AV2" s="20"/>
      <c r="AW2" s="20"/>
    </row>
    <row r="3" spans="1:49" ht="15.75" x14ac:dyDescent="0.25">
      <c r="A3" s="22">
        <v>13</v>
      </c>
      <c r="B3" s="23" t="s">
        <v>50</v>
      </c>
      <c r="C3" s="24">
        <f>SUM(G3:J3,L3:N3,S3:V3,Z3:AG3,AM3:AS3)*1000</f>
        <v>851332.1</v>
      </c>
      <c r="D3" s="24">
        <f>SUM(G3:AS3)*1000</f>
        <v>1125112.1000000001</v>
      </c>
      <c r="E3" s="25">
        <f>C3/D3</f>
        <v>0.75666424705591551</v>
      </c>
      <c r="F3" s="26">
        <f>IF(AND(AT3&gt;0,AT3&lt;10),33,IF(AND(AT3&gt;10.01,AT3&lt;20),30,IF(AND(AT3&gt;20.01,AT3&lt;30),27,IF(AND(AT3&gt;30.01,AT3&lt;40),22,IF(AND(AT3&gt;40.01,AT3&lt;50),18,IF(AND(AT3&gt;50.01,AT3&lt;60),15,IF(AND(AT3&gt;60.01),11,11)))))))</f>
        <v>11</v>
      </c>
      <c r="G3" s="22">
        <v>44.152000000000001</v>
      </c>
      <c r="H3">
        <v>39.765000000000001</v>
      </c>
      <c r="I3">
        <v>1.6879999999999999</v>
      </c>
      <c r="K3" s="27">
        <v>0.255</v>
      </c>
      <c r="L3" s="27"/>
      <c r="M3" s="27">
        <v>3.222</v>
      </c>
      <c r="N3" s="27">
        <v>0.35799999999999998</v>
      </c>
      <c r="O3">
        <v>8.0000000000000002E-3</v>
      </c>
      <c r="R3">
        <v>1.4999999999999999E-2</v>
      </c>
      <c r="U3">
        <v>2.1920000000000002</v>
      </c>
      <c r="V3">
        <v>0.46</v>
      </c>
      <c r="W3">
        <v>8.7999999999999995E-2</v>
      </c>
      <c r="X3">
        <v>0.55400000000000005</v>
      </c>
      <c r="Z3">
        <v>5.6440000000000001</v>
      </c>
      <c r="AD3">
        <v>8.8800000000000008</v>
      </c>
      <c r="AE3" s="27">
        <v>42.47</v>
      </c>
      <c r="AF3" s="27">
        <v>1.1000000000000001</v>
      </c>
      <c r="AG3">
        <v>332.28</v>
      </c>
      <c r="AI3">
        <v>191.08</v>
      </c>
      <c r="AK3">
        <v>81.78</v>
      </c>
      <c r="AM3">
        <v>5.8669000000000002</v>
      </c>
      <c r="AN3">
        <v>8.1217000000000006</v>
      </c>
      <c r="AQ3">
        <v>349.00749999999999</v>
      </c>
      <c r="AS3" s="28">
        <v>6.125</v>
      </c>
      <c r="AT3" s="21">
        <f>(C3/D3)*100</f>
        <v>75.666424705591552</v>
      </c>
      <c r="AU3"/>
    </row>
    <row r="4" spans="1:49" ht="16.5" thickBot="1" x14ac:dyDescent="0.3">
      <c r="G4" s="32"/>
    </row>
    <row r="5" spans="1:49" ht="15" customHeight="1" x14ac:dyDescent="0.25">
      <c r="B5" s="33" t="s">
        <v>51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  <c r="P5" s="36"/>
      <c r="Q5" s="36"/>
      <c r="R5" s="36"/>
      <c r="S5" s="36"/>
    </row>
    <row r="6" spans="1:49" ht="15" customHeight="1" thickBot="1" x14ac:dyDescent="0.3"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9"/>
      <c r="P6" s="36"/>
      <c r="AU6"/>
    </row>
    <row r="7" spans="1:49" x14ac:dyDescent="0.25">
      <c r="B7" s="22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AU7"/>
    </row>
    <row r="8" spans="1:49" x14ac:dyDescent="0.25">
      <c r="B8" s="22"/>
      <c r="O8" s="28"/>
      <c r="AU8"/>
    </row>
    <row r="9" spans="1:49" x14ac:dyDescent="0.25">
      <c r="B9" s="22"/>
      <c r="O9" s="28"/>
      <c r="AU9"/>
    </row>
    <row r="10" spans="1:49" ht="15.75" thickBot="1" x14ac:dyDescent="0.3">
      <c r="B10" s="22"/>
      <c r="O10" s="28"/>
    </row>
    <row r="11" spans="1:49" ht="28.5" customHeight="1" thickBot="1" x14ac:dyDescent="0.35">
      <c r="B11" s="42" t="s">
        <v>52</v>
      </c>
      <c r="C11" s="43" t="s">
        <v>50</v>
      </c>
      <c r="D11" s="43"/>
      <c r="E11" s="43"/>
      <c r="F11" s="44"/>
      <c r="G11" s="44"/>
      <c r="H11" s="44"/>
      <c r="I11" s="44"/>
      <c r="J11" s="44"/>
      <c r="K11" s="44"/>
      <c r="L11" s="44"/>
      <c r="M11" s="44"/>
      <c r="N11" s="44"/>
      <c r="O11" s="45"/>
      <c r="P11" s="46"/>
    </row>
    <row r="12" spans="1:49" ht="15.75" thickBot="1" x14ac:dyDescent="0.3">
      <c r="B12" s="47" t="s">
        <v>53</v>
      </c>
      <c r="C12" s="48" t="s">
        <v>54</v>
      </c>
      <c r="D12" s="48"/>
      <c r="E12" s="48"/>
      <c r="F12" s="48"/>
      <c r="G12" s="40"/>
      <c r="H12" s="49">
        <f>VLOOKUP(C11,$B$3:$AQ$3,2,0)</f>
        <v>851332.1</v>
      </c>
      <c r="I12" s="50"/>
      <c r="J12" s="50"/>
      <c r="K12" s="51"/>
      <c r="L12" s="52"/>
      <c r="M12" s="52"/>
      <c r="O12" s="28"/>
    </row>
    <row r="13" spans="1:49" ht="16.5" thickBot="1" x14ac:dyDescent="0.3">
      <c r="B13" s="47" t="s">
        <v>55</v>
      </c>
      <c r="C13" s="48" t="s">
        <v>56</v>
      </c>
      <c r="D13" s="48"/>
      <c r="E13" s="48"/>
      <c r="F13" s="48"/>
      <c r="G13" s="40"/>
      <c r="H13" s="49">
        <f>VLOOKUP(C11,$B$3:$AQ$3,3,0)</f>
        <v>1125112.1000000001</v>
      </c>
      <c r="I13" s="50"/>
      <c r="J13" s="50"/>
      <c r="K13" s="51"/>
      <c r="L13" s="52"/>
      <c r="M13" s="52"/>
      <c r="O13" s="28"/>
      <c r="T13" s="32"/>
    </row>
    <row r="14" spans="1:49" ht="29.25" customHeight="1" thickBot="1" x14ac:dyDescent="0.3">
      <c r="B14" s="53" t="s">
        <v>57</v>
      </c>
      <c r="C14" s="54"/>
      <c r="D14" s="54" t="s">
        <v>58</v>
      </c>
      <c r="E14" s="54"/>
      <c r="F14" s="54"/>
      <c r="G14" s="54"/>
      <c r="H14" s="55">
        <f>H12/H13</f>
        <v>0.75666424705591551</v>
      </c>
      <c r="I14" s="56"/>
      <c r="J14" s="56"/>
      <c r="K14" s="57"/>
      <c r="L14" s="58"/>
      <c r="M14" s="58"/>
      <c r="N14" s="54"/>
      <c r="O14" s="31"/>
    </row>
    <row r="15" spans="1:49" x14ac:dyDescent="0.25">
      <c r="B15" s="22"/>
      <c r="M15" s="28"/>
    </row>
    <row r="16" spans="1:49" ht="15.75" thickBot="1" x14ac:dyDescent="0.3">
      <c r="B16" s="22"/>
      <c r="M16" s="28"/>
    </row>
    <row r="17" spans="2:16" ht="18.75" x14ac:dyDescent="0.25">
      <c r="B17" s="59" t="s">
        <v>59</v>
      </c>
      <c r="C17" s="60" t="s">
        <v>60</v>
      </c>
      <c r="D17" s="61"/>
      <c r="E17" s="61"/>
      <c r="F17" s="61"/>
      <c r="G17" s="61"/>
      <c r="H17" s="61"/>
      <c r="I17" s="61"/>
      <c r="J17" s="61"/>
      <c r="K17" s="61"/>
      <c r="L17" s="61"/>
      <c r="M17" s="62"/>
      <c r="N17" s="63"/>
      <c r="O17" s="63"/>
      <c r="P17" s="63"/>
    </row>
    <row r="18" spans="2:16" ht="32.25" customHeight="1" x14ac:dyDescent="0.25">
      <c r="B18" s="64"/>
      <c r="C18" s="65" t="s">
        <v>61</v>
      </c>
      <c r="D18" s="66"/>
      <c r="E18" s="66"/>
      <c r="F18" s="67">
        <v>2019</v>
      </c>
      <c r="G18" s="67"/>
      <c r="H18" s="68">
        <v>2020</v>
      </c>
      <c r="I18" s="69"/>
      <c r="J18" s="69"/>
      <c r="K18" s="70"/>
      <c r="L18" s="71" t="s">
        <v>62</v>
      </c>
      <c r="M18" s="72"/>
    </row>
    <row r="19" spans="2:16" ht="15" customHeight="1" x14ac:dyDescent="0.25">
      <c r="B19" s="64">
        <v>1</v>
      </c>
      <c r="C19" s="73" t="s">
        <v>63</v>
      </c>
      <c r="D19" s="74"/>
      <c r="E19" s="74"/>
      <c r="F19" s="74">
        <v>17</v>
      </c>
      <c r="G19" s="74"/>
      <c r="H19" s="75">
        <v>26</v>
      </c>
      <c r="I19" s="76"/>
      <c r="J19" s="76"/>
      <c r="K19" s="77"/>
      <c r="L19" s="78">
        <v>33</v>
      </c>
      <c r="M19" s="79"/>
    </row>
    <row r="20" spans="2:16" ht="15" customHeight="1" x14ac:dyDescent="0.25">
      <c r="B20" s="64">
        <v>2</v>
      </c>
      <c r="C20" s="73" t="s">
        <v>64</v>
      </c>
      <c r="D20" s="74"/>
      <c r="E20" s="74"/>
      <c r="F20" s="74">
        <v>12</v>
      </c>
      <c r="G20" s="74"/>
      <c r="H20" s="75">
        <v>24</v>
      </c>
      <c r="I20" s="76"/>
      <c r="J20" s="76"/>
      <c r="K20" s="77"/>
      <c r="L20" s="78">
        <v>30</v>
      </c>
      <c r="M20" s="79"/>
    </row>
    <row r="21" spans="2:16" ht="15" customHeight="1" x14ac:dyDescent="0.25">
      <c r="B21" s="64">
        <v>3</v>
      </c>
      <c r="C21" s="73" t="s">
        <v>65</v>
      </c>
      <c r="D21" s="74"/>
      <c r="E21" s="74"/>
      <c r="F21" s="74">
        <v>10</v>
      </c>
      <c r="G21" s="74"/>
      <c r="H21" s="75">
        <v>22</v>
      </c>
      <c r="I21" s="76"/>
      <c r="J21" s="76"/>
      <c r="K21" s="77"/>
      <c r="L21" s="78">
        <v>27</v>
      </c>
      <c r="M21" s="79"/>
    </row>
    <row r="22" spans="2:16" ht="15" customHeight="1" x14ac:dyDescent="0.25">
      <c r="B22" s="64">
        <v>4</v>
      </c>
      <c r="C22" s="73" t="s">
        <v>66</v>
      </c>
      <c r="D22" s="74"/>
      <c r="E22" s="74"/>
      <c r="F22" s="74">
        <v>8</v>
      </c>
      <c r="G22" s="74"/>
      <c r="H22" s="75">
        <v>13</v>
      </c>
      <c r="I22" s="76"/>
      <c r="J22" s="76"/>
      <c r="K22" s="77"/>
      <c r="L22" s="78">
        <v>22</v>
      </c>
      <c r="M22" s="79"/>
    </row>
    <row r="23" spans="2:16" ht="15" customHeight="1" x14ac:dyDescent="0.25">
      <c r="B23" s="64">
        <v>5</v>
      </c>
      <c r="C23" s="73" t="s">
        <v>67</v>
      </c>
      <c r="D23" s="74"/>
      <c r="E23" s="74"/>
      <c r="F23" s="74">
        <v>7</v>
      </c>
      <c r="G23" s="74"/>
      <c r="H23" s="75">
        <v>12</v>
      </c>
      <c r="I23" s="76"/>
      <c r="J23" s="76"/>
      <c r="K23" s="77"/>
      <c r="L23" s="78">
        <v>18</v>
      </c>
      <c r="M23" s="79"/>
    </row>
    <row r="24" spans="2:16" ht="15" customHeight="1" x14ac:dyDescent="0.25">
      <c r="B24" s="64">
        <v>6</v>
      </c>
      <c r="C24" s="73" t="s">
        <v>68</v>
      </c>
      <c r="D24" s="74"/>
      <c r="E24" s="74"/>
      <c r="F24" s="74">
        <v>7</v>
      </c>
      <c r="G24" s="74"/>
      <c r="H24" s="75">
        <v>11</v>
      </c>
      <c r="I24" s="76"/>
      <c r="J24" s="76"/>
      <c r="K24" s="77"/>
      <c r="L24" s="78">
        <v>15</v>
      </c>
      <c r="M24" s="79"/>
    </row>
    <row r="25" spans="2:16" ht="15" customHeight="1" x14ac:dyDescent="0.25">
      <c r="B25" s="64">
        <v>7</v>
      </c>
      <c r="C25" s="73" t="s">
        <v>69</v>
      </c>
      <c r="D25" s="74"/>
      <c r="E25" s="74"/>
      <c r="F25" s="74">
        <v>7</v>
      </c>
      <c r="G25" s="74"/>
      <c r="H25" s="75">
        <v>8</v>
      </c>
      <c r="I25" s="76"/>
      <c r="J25" s="76"/>
      <c r="K25" s="77"/>
      <c r="L25" s="78">
        <v>11</v>
      </c>
      <c r="M25" s="79"/>
    </row>
    <row r="26" spans="2:16" x14ac:dyDescent="0.25">
      <c r="B26" s="22"/>
      <c r="C26" s="22"/>
      <c r="F26" s="80" t="s">
        <v>70</v>
      </c>
      <c r="G26" s="81"/>
      <c r="H26" s="81"/>
      <c r="I26" s="81"/>
      <c r="J26" s="81"/>
      <c r="K26" s="81"/>
      <c r="L26" s="81"/>
      <c r="M26" s="82"/>
    </row>
    <row r="27" spans="2:16" ht="15.75" thickBot="1" x14ac:dyDescent="0.3">
      <c r="B27" s="29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1"/>
    </row>
  </sheetData>
  <mergeCells count="41">
    <mergeCell ref="F26:M26"/>
    <mergeCell ref="C24:E24"/>
    <mergeCell ref="F24:G24"/>
    <mergeCell ref="H24:K24"/>
    <mergeCell ref="L24:M24"/>
    <mergeCell ref="C25:E25"/>
    <mergeCell ref="F25:G25"/>
    <mergeCell ref="H25:K25"/>
    <mergeCell ref="L25:M25"/>
    <mergeCell ref="C22:E22"/>
    <mergeCell ref="F22:G22"/>
    <mergeCell ref="H22:K22"/>
    <mergeCell ref="L22:M22"/>
    <mergeCell ref="C23:E23"/>
    <mergeCell ref="F23:G23"/>
    <mergeCell ref="H23:K23"/>
    <mergeCell ref="L23:M23"/>
    <mergeCell ref="C20:E20"/>
    <mergeCell ref="F20:G20"/>
    <mergeCell ref="H20:K20"/>
    <mergeCell ref="L20:M20"/>
    <mergeCell ref="C21:E21"/>
    <mergeCell ref="F21:G21"/>
    <mergeCell ref="H21:K21"/>
    <mergeCell ref="L21:M21"/>
    <mergeCell ref="H14:K14"/>
    <mergeCell ref="C18:E18"/>
    <mergeCell ref="F18:G18"/>
    <mergeCell ref="H18:K18"/>
    <mergeCell ref="L18:M18"/>
    <mergeCell ref="C19:E19"/>
    <mergeCell ref="F19:G19"/>
    <mergeCell ref="H19:K19"/>
    <mergeCell ref="L19:M19"/>
    <mergeCell ref="C1:D1"/>
    <mergeCell ref="B5:O6"/>
    <mergeCell ref="C11:E11"/>
    <mergeCell ref="C12:F12"/>
    <mergeCell ref="H12:K12"/>
    <mergeCell ref="C13:F13"/>
    <mergeCell ref="H13:K13"/>
  </mergeCells>
  <conditionalFormatting sqref="F19:G19">
    <cfRule type="cellIs" dxfId="0" priority="1" operator="between">
      <formula>0</formula>
      <formula>10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PZO Michal Bakyta</dc:creator>
  <cp:lastModifiedBy>PZO Michal Bakyta</cp:lastModifiedBy>
  <dcterms:created xsi:type="dcterms:W3CDTF">2026-02-24T12:35:45Z</dcterms:created>
  <dcterms:modified xsi:type="dcterms:W3CDTF">2026-02-24T12:40:37Z</dcterms:modified>
</cp:coreProperties>
</file>