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1\Pre obce\"/>
    </mc:Choice>
  </mc:AlternateContent>
  <xr:revisionPtr revIDLastSave="0" documentId="8_{A1B26FFC-B2A7-4A91-928E-1B0591AA999F}" xr6:coauthVersionLast="47" xr6:coauthVersionMax="47" xr10:uidLastSave="{00000000-0000-0000-0000-000000000000}"/>
  <bookViews>
    <workbookView xWindow="-108" yWindow="-108" windowWidth="23256" windowHeight="12456" xr2:uid="{00A38391-D342-404E-A8E5-8089F3C097A4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H3" i="1"/>
  <c r="AI3" i="1"/>
  <c r="AJ3" i="1"/>
  <c r="AK3" i="1"/>
  <c r="AL3" i="1"/>
  <c r="AM3" i="1"/>
  <c r="AN3" i="1"/>
  <c r="AO3" i="1"/>
  <c r="AP3" i="1"/>
  <c r="C3" i="1" l="1"/>
  <c r="D3" i="1"/>
  <c r="AR3" i="1" s="1"/>
  <c r="F3" i="1" s="1"/>
  <c r="H14" i="1"/>
  <c r="E3" i="1" l="1"/>
  <c r="H13" i="1"/>
  <c r="H15" i="1" s="1"/>
</calcChain>
</file>

<file path=xl/sharedStrings.xml><?xml version="1.0" encoding="utf-8"?>
<sst xmlns="http://schemas.openxmlformats.org/spreadsheetml/2006/main" count="88" uniqueCount="87">
  <si>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</si>
  <si>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</si>
  <si>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</si>
  <si>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</si>
  <si>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</si>
  <si>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</si>
  <si>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</si>
  <si>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</si>
  <si>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</si>
  <si>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</si>
  <si>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</si>
  <si>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</si>
  <si>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</si>
  <si>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</si>
  <si>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</si>
  <si>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</si>
  <si>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</si>
  <si>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</si>
  <si>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</si>
  <si>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</si>
  <si>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</si>
  <si>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</si>
  <si>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</si>
  <si>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</si>
  <si>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</si>
  <si>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</si>
  <si>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</si>
  <si>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</si>
  <si>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</si>
  <si>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</si>
  <si>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</si>
  <si>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</si>
  <si>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</si>
  <si>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</si>
  <si>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</si>
  <si>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</si>
  <si>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</si>
  <si>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</si>
  <si>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</si>
  <si>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</si>
  <si>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</si>
  <si>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</si>
  <si>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</si>
  <si>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</si>
  <si>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</si>
  <si>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</si>
  <si>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</si>
  <si>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</si>
  <si>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</si>
  <si>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</si>
  <si>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</si>
  <si>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</si>
  <si>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</si>
  <si>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</si>
  <si>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</si>
  <si>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</si>
  <si>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</si>
  <si>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</si>
  <si>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</si>
  <si>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</si>
  <si>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</si>
  <si>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</si>
  <si>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</si>
  <si>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</si>
  <si>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</si>
  <si>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</si>
  <si>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Horná Kráľová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</si>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</sst>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9" fillId="3" borderId="0" xfId="1" applyNumberFormat="1" applyFont="1" applyFill="1" applyAlignment="1">
      <alignment horizontal="center" vertical="center"/>
    </xf>
    <xf numFmtId="0" fontId="9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8" fillId="0" borderId="0" xfId="1" applyNumberFormat="1" applyFont="1" applyAlignment="1">
      <alignment horizontal="left"/>
    </xf>
    <xf numFmtId="49" fontId="8" fillId="0" borderId="0" xfId="2" applyNumberFormat="1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0" fontId="10" fillId="4" borderId="9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3">
    <cellStyle name="Normálna" xfId="0" builtinId="0"/>
    <cellStyle name="Normálna 4" xfId="2" xr:uid="{27CE3602-D3FA-48EA-A07B-D49740091472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5F9583C-2B5C-4F24-BEAA-F26ECD0D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" y="13876021"/>
          <a:ext cx="6475095" cy="507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1/Z&#225;konn&#253;%20pre%20P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. vytr."/>
      <sheetName val="Poklady"/>
      <sheetName val="Podklady"/>
    </sheetNames>
    <sheetDataSet>
      <sheetData sheetId="0" refreshError="1"/>
      <sheetData sheetId="1">
        <row r="4">
          <cell r="AA4">
            <v>29.97</v>
          </cell>
        </row>
        <row r="16">
          <cell r="AA16">
            <v>32.94</v>
          </cell>
          <cell r="AK16">
            <v>22.759999999999998</v>
          </cell>
          <cell r="AL16">
            <v>1.7030000000000001</v>
          </cell>
          <cell r="AM16">
            <v>7.0000000000000007E-2</v>
          </cell>
          <cell r="AY16">
            <v>6.4560000000000004</v>
          </cell>
          <cell r="BA16">
            <v>2.169</v>
          </cell>
          <cell r="BC16">
            <v>0.02</v>
          </cell>
          <cell r="BD16">
            <v>0.01</v>
          </cell>
          <cell r="BH16">
            <v>1.77</v>
          </cell>
          <cell r="BM16">
            <v>9.9000000000000005E-2</v>
          </cell>
          <cell r="BS16">
            <v>0.11</v>
          </cell>
          <cell r="BU16">
            <v>0.02</v>
          </cell>
          <cell r="BV16">
            <v>0.505</v>
          </cell>
          <cell r="BW16">
            <v>0.01</v>
          </cell>
          <cell r="BZ16">
            <v>3.2890000000000001</v>
          </cell>
          <cell r="CK16">
            <v>1.23</v>
          </cell>
          <cell r="CP16">
            <v>2.82</v>
          </cell>
          <cell r="CY16">
            <v>42.969999999999992</v>
          </cell>
          <cell r="DA16">
            <v>1.117</v>
          </cell>
          <cell r="DB16">
            <v>6.44</v>
          </cell>
          <cell r="DK16">
            <v>174.93999999999997</v>
          </cell>
          <cell r="DL16">
            <v>105</v>
          </cell>
          <cell r="DP16">
            <v>322.01</v>
          </cell>
          <cell r="DS16">
            <v>51.129999999999995</v>
          </cell>
          <cell r="DW16">
            <v>20.490000000000002</v>
          </cell>
          <cell r="ED16">
            <v>2.6</v>
          </cell>
          <cell r="EE16">
            <v>1.1006</v>
          </cell>
          <cell r="EG16">
            <v>0.54749999999999999</v>
          </cell>
          <cell r="FH16">
            <v>0.14299999999999999</v>
          </cell>
          <cell r="FI16">
            <v>2.1505999999999998</v>
          </cell>
          <cell r="FL16">
            <v>0.55100000000000005</v>
          </cell>
          <cell r="FP16">
            <v>2.62</v>
          </cell>
          <cell r="GJ16">
            <v>1.325</v>
          </cell>
          <cell r="GO16">
            <v>70.22</v>
          </cell>
          <cell r="GP16">
            <v>180.56</v>
          </cell>
          <cell r="GQ16">
            <v>2</v>
          </cell>
          <cell r="GS16">
            <v>21.8</v>
          </cell>
          <cell r="GT16">
            <v>11.68</v>
          </cell>
          <cell r="GU16">
            <v>32.67</v>
          </cell>
          <cell r="HQ16">
            <v>0.52490000000000003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9794-B6CB-4D77-AA9B-8556B2E1BCBB}">
  <dimension ref="A1:AT28"/>
  <sheetViews>
    <sheetView tabSelected="1" topLeftCell="A19" workbookViewId="0">
      <selection activeCell="K26" sqref="K26:L26"/>
    </sheetView>
  </sheetViews>
  <sheetFormatPr defaultRowHeight="14.4" x14ac:dyDescent="0.3"/>
  <cols>
    <col min="1" max="1" width="4.33203125" customWidth="1"/>
    <col min="2" max="2" width="21.44140625" customWidth="1"/>
    <col min="3" max="3" width="14.33203125" customWidth="1"/>
    <col min="4" max="4" width="15" customWidth="1"/>
    <col min="5" max="6" width="10" customWidth="1"/>
    <col min="7" max="42" width="12.6640625" customWidth="1"/>
    <col min="43" max="43" width="10.109375" bestFit="1" customWidth="1"/>
    <col min="44" max="44" width="13.5546875" customWidth="1"/>
    <col min="45" max="45" width="15.33203125" customWidth="1"/>
    <col min="47" max="47" width="16.5546875" customWidth="1"/>
    <col min="228" max="228" width="22.33203125" customWidth="1"/>
    <col min="241" max="241" width="12.88671875" customWidth="1"/>
    <col min="245" max="245" width="25.44140625" customWidth="1"/>
    <col min="484" max="484" width="22.33203125" customWidth="1"/>
    <col min="497" max="497" width="12.88671875" customWidth="1"/>
    <col min="501" max="501" width="25.44140625" customWidth="1"/>
    <col min="740" max="740" width="22.33203125" customWidth="1"/>
    <col min="753" max="753" width="12.88671875" customWidth="1"/>
    <col min="757" max="757" width="25.44140625" customWidth="1"/>
    <col min="996" max="996" width="22.33203125" customWidth="1"/>
    <col min="1009" max="1009" width="12.88671875" customWidth="1"/>
    <col min="1013" max="1013" width="25.44140625" customWidth="1"/>
    <col min="1252" max="1252" width="22.33203125" customWidth="1"/>
    <col min="1265" max="1265" width="12.88671875" customWidth="1"/>
    <col min="1269" max="1269" width="25.44140625" customWidth="1"/>
    <col min="1508" max="1508" width="22.33203125" customWidth="1"/>
    <col min="1521" max="1521" width="12.88671875" customWidth="1"/>
    <col min="1525" max="1525" width="25.44140625" customWidth="1"/>
    <col min="1764" max="1764" width="22.33203125" customWidth="1"/>
    <col min="1777" max="1777" width="12.88671875" customWidth="1"/>
    <col min="1781" max="1781" width="25.44140625" customWidth="1"/>
    <col min="2020" max="2020" width="22.33203125" customWidth="1"/>
    <col min="2033" max="2033" width="12.88671875" customWidth="1"/>
    <col min="2037" max="2037" width="25.44140625" customWidth="1"/>
    <col min="2276" max="2276" width="22.33203125" customWidth="1"/>
    <col min="2289" max="2289" width="12.88671875" customWidth="1"/>
    <col min="2293" max="2293" width="25.44140625" customWidth="1"/>
    <col min="2532" max="2532" width="22.33203125" customWidth="1"/>
    <col min="2545" max="2545" width="12.88671875" customWidth="1"/>
    <col min="2549" max="2549" width="25.44140625" customWidth="1"/>
    <col min="2788" max="2788" width="22.33203125" customWidth="1"/>
    <col min="2801" max="2801" width="12.88671875" customWidth="1"/>
    <col min="2805" max="2805" width="25.44140625" customWidth="1"/>
    <col min="3044" max="3044" width="22.33203125" customWidth="1"/>
    <col min="3057" max="3057" width="12.88671875" customWidth="1"/>
    <col min="3061" max="3061" width="25.44140625" customWidth="1"/>
    <col min="3300" max="3300" width="22.33203125" customWidth="1"/>
    <col min="3313" max="3313" width="12.88671875" customWidth="1"/>
    <col min="3317" max="3317" width="25.44140625" customWidth="1"/>
    <col min="3556" max="3556" width="22.33203125" customWidth="1"/>
    <col min="3569" max="3569" width="12.88671875" customWidth="1"/>
    <col min="3573" max="3573" width="25.44140625" customWidth="1"/>
    <col min="3812" max="3812" width="22.33203125" customWidth="1"/>
    <col min="3825" max="3825" width="12.88671875" customWidth="1"/>
    <col min="3829" max="3829" width="25.44140625" customWidth="1"/>
    <col min="4068" max="4068" width="22.33203125" customWidth="1"/>
    <col min="4081" max="4081" width="12.88671875" customWidth="1"/>
    <col min="4085" max="4085" width="25.44140625" customWidth="1"/>
    <col min="4324" max="4324" width="22.33203125" customWidth="1"/>
    <col min="4337" max="4337" width="12.88671875" customWidth="1"/>
    <col min="4341" max="4341" width="25.44140625" customWidth="1"/>
    <col min="4580" max="4580" width="22.33203125" customWidth="1"/>
    <col min="4593" max="4593" width="12.88671875" customWidth="1"/>
    <col min="4597" max="4597" width="25.44140625" customWidth="1"/>
    <col min="4836" max="4836" width="22.33203125" customWidth="1"/>
    <col min="4849" max="4849" width="12.88671875" customWidth="1"/>
    <col min="4853" max="4853" width="25.44140625" customWidth="1"/>
    <col min="5092" max="5092" width="22.33203125" customWidth="1"/>
    <col min="5105" max="5105" width="12.88671875" customWidth="1"/>
    <col min="5109" max="5109" width="25.44140625" customWidth="1"/>
    <col min="5348" max="5348" width="22.33203125" customWidth="1"/>
    <col min="5361" max="5361" width="12.88671875" customWidth="1"/>
    <col min="5365" max="5365" width="25.44140625" customWidth="1"/>
    <col min="5604" max="5604" width="22.33203125" customWidth="1"/>
    <col min="5617" max="5617" width="12.88671875" customWidth="1"/>
    <col min="5621" max="5621" width="25.44140625" customWidth="1"/>
    <col min="5860" max="5860" width="22.33203125" customWidth="1"/>
    <col min="5873" max="5873" width="12.88671875" customWidth="1"/>
    <col min="5877" max="5877" width="25.44140625" customWidth="1"/>
    <col min="6116" max="6116" width="22.33203125" customWidth="1"/>
    <col min="6129" max="6129" width="12.88671875" customWidth="1"/>
    <col min="6133" max="6133" width="25.44140625" customWidth="1"/>
    <col min="6372" max="6372" width="22.33203125" customWidth="1"/>
    <col min="6385" max="6385" width="12.88671875" customWidth="1"/>
    <col min="6389" max="6389" width="25.44140625" customWidth="1"/>
    <col min="6628" max="6628" width="22.33203125" customWidth="1"/>
    <col min="6641" max="6641" width="12.88671875" customWidth="1"/>
    <col min="6645" max="6645" width="25.44140625" customWidth="1"/>
    <col min="6884" max="6884" width="22.33203125" customWidth="1"/>
    <col min="6897" max="6897" width="12.88671875" customWidth="1"/>
    <col min="6901" max="6901" width="25.44140625" customWidth="1"/>
    <col min="7140" max="7140" width="22.33203125" customWidth="1"/>
    <col min="7153" max="7153" width="12.88671875" customWidth="1"/>
    <col min="7157" max="7157" width="25.44140625" customWidth="1"/>
    <col min="7396" max="7396" width="22.33203125" customWidth="1"/>
    <col min="7409" max="7409" width="12.88671875" customWidth="1"/>
    <col min="7413" max="7413" width="25.44140625" customWidth="1"/>
    <col min="7652" max="7652" width="22.33203125" customWidth="1"/>
    <col min="7665" max="7665" width="12.88671875" customWidth="1"/>
    <col min="7669" max="7669" width="25.44140625" customWidth="1"/>
    <col min="7908" max="7908" width="22.33203125" customWidth="1"/>
    <col min="7921" max="7921" width="12.88671875" customWidth="1"/>
    <col min="7925" max="7925" width="25.44140625" customWidth="1"/>
    <col min="8164" max="8164" width="22.33203125" customWidth="1"/>
    <col min="8177" max="8177" width="12.88671875" customWidth="1"/>
    <col min="8181" max="8181" width="25.44140625" customWidth="1"/>
    <col min="8420" max="8420" width="22.33203125" customWidth="1"/>
    <col min="8433" max="8433" width="12.88671875" customWidth="1"/>
    <col min="8437" max="8437" width="25.44140625" customWidth="1"/>
    <col min="8676" max="8676" width="22.33203125" customWidth="1"/>
    <col min="8689" max="8689" width="12.88671875" customWidth="1"/>
    <col min="8693" max="8693" width="25.44140625" customWidth="1"/>
    <col min="8932" max="8932" width="22.33203125" customWidth="1"/>
    <col min="8945" max="8945" width="12.88671875" customWidth="1"/>
    <col min="8949" max="8949" width="25.44140625" customWidth="1"/>
    <col min="9188" max="9188" width="22.33203125" customWidth="1"/>
    <col min="9201" max="9201" width="12.88671875" customWidth="1"/>
    <col min="9205" max="9205" width="25.44140625" customWidth="1"/>
    <col min="9444" max="9444" width="22.33203125" customWidth="1"/>
    <col min="9457" max="9457" width="12.88671875" customWidth="1"/>
    <col min="9461" max="9461" width="25.44140625" customWidth="1"/>
    <col min="9700" max="9700" width="22.33203125" customWidth="1"/>
    <col min="9713" max="9713" width="12.88671875" customWidth="1"/>
    <col min="9717" max="9717" width="25.44140625" customWidth="1"/>
    <col min="9956" max="9956" width="22.33203125" customWidth="1"/>
    <col min="9969" max="9969" width="12.88671875" customWidth="1"/>
    <col min="9973" max="9973" width="25.44140625" customWidth="1"/>
    <col min="10212" max="10212" width="22.33203125" customWidth="1"/>
    <col min="10225" max="10225" width="12.88671875" customWidth="1"/>
    <col min="10229" max="10229" width="25.44140625" customWidth="1"/>
    <col min="10468" max="10468" width="22.33203125" customWidth="1"/>
    <col min="10481" max="10481" width="12.88671875" customWidth="1"/>
    <col min="10485" max="10485" width="25.44140625" customWidth="1"/>
    <col min="10724" max="10724" width="22.33203125" customWidth="1"/>
    <col min="10737" max="10737" width="12.88671875" customWidth="1"/>
    <col min="10741" max="10741" width="25.44140625" customWidth="1"/>
    <col min="10980" max="10980" width="22.33203125" customWidth="1"/>
    <col min="10993" max="10993" width="12.88671875" customWidth="1"/>
    <col min="10997" max="10997" width="25.44140625" customWidth="1"/>
    <col min="11236" max="11236" width="22.33203125" customWidth="1"/>
    <col min="11249" max="11249" width="12.88671875" customWidth="1"/>
    <col min="11253" max="11253" width="25.44140625" customWidth="1"/>
    <col min="11492" max="11492" width="22.33203125" customWidth="1"/>
    <col min="11505" max="11505" width="12.88671875" customWidth="1"/>
    <col min="11509" max="11509" width="25.44140625" customWidth="1"/>
    <col min="11748" max="11748" width="22.33203125" customWidth="1"/>
    <col min="11761" max="11761" width="12.88671875" customWidth="1"/>
    <col min="11765" max="11765" width="25.44140625" customWidth="1"/>
    <col min="12004" max="12004" width="22.33203125" customWidth="1"/>
    <col min="12017" max="12017" width="12.88671875" customWidth="1"/>
    <col min="12021" max="12021" width="25.44140625" customWidth="1"/>
    <col min="12260" max="12260" width="22.33203125" customWidth="1"/>
    <col min="12273" max="12273" width="12.88671875" customWidth="1"/>
    <col min="12277" max="12277" width="25.44140625" customWidth="1"/>
    <col min="12516" max="12516" width="22.33203125" customWidth="1"/>
    <col min="12529" max="12529" width="12.88671875" customWidth="1"/>
    <col min="12533" max="12533" width="25.44140625" customWidth="1"/>
    <col min="12772" max="12772" width="22.33203125" customWidth="1"/>
    <col min="12785" max="12785" width="12.88671875" customWidth="1"/>
    <col min="12789" max="12789" width="25.44140625" customWidth="1"/>
    <col min="13028" max="13028" width="22.33203125" customWidth="1"/>
    <col min="13041" max="13041" width="12.88671875" customWidth="1"/>
    <col min="13045" max="13045" width="25.44140625" customWidth="1"/>
    <col min="13284" max="13284" width="22.33203125" customWidth="1"/>
    <col min="13297" max="13297" width="12.88671875" customWidth="1"/>
    <col min="13301" max="13301" width="25.44140625" customWidth="1"/>
    <col min="13540" max="13540" width="22.33203125" customWidth="1"/>
    <col min="13553" max="13553" width="12.88671875" customWidth="1"/>
    <col min="13557" max="13557" width="25.44140625" customWidth="1"/>
    <col min="13796" max="13796" width="22.33203125" customWidth="1"/>
    <col min="13809" max="13809" width="12.88671875" customWidth="1"/>
    <col min="13813" max="13813" width="25.44140625" customWidth="1"/>
    <col min="14052" max="14052" width="22.33203125" customWidth="1"/>
    <col min="14065" max="14065" width="12.88671875" customWidth="1"/>
    <col min="14069" max="14069" width="25.44140625" customWidth="1"/>
    <col min="14308" max="14308" width="22.33203125" customWidth="1"/>
    <col min="14321" max="14321" width="12.88671875" customWidth="1"/>
    <col min="14325" max="14325" width="25.44140625" customWidth="1"/>
    <col min="14564" max="14564" width="22.33203125" customWidth="1"/>
    <col min="14577" max="14577" width="12.88671875" customWidth="1"/>
    <col min="14581" max="14581" width="25.44140625" customWidth="1"/>
    <col min="14820" max="14820" width="22.33203125" customWidth="1"/>
    <col min="14833" max="14833" width="12.88671875" customWidth="1"/>
    <col min="14837" max="14837" width="25.44140625" customWidth="1"/>
    <col min="15076" max="15076" width="22.33203125" customWidth="1"/>
    <col min="15089" max="15089" width="12.88671875" customWidth="1"/>
    <col min="15093" max="15093" width="25.44140625" customWidth="1"/>
    <col min="15332" max="15332" width="22.33203125" customWidth="1"/>
    <col min="15345" max="15345" width="12.88671875" customWidth="1"/>
    <col min="15349" max="15349" width="25.44140625" customWidth="1"/>
    <col min="15588" max="15588" width="22.33203125" customWidth="1"/>
    <col min="15601" max="15601" width="12.88671875" customWidth="1"/>
    <col min="15605" max="15605" width="25.44140625" customWidth="1"/>
    <col min="15844" max="15844" width="22.33203125" customWidth="1"/>
    <col min="15857" max="15857" width="12.88671875" customWidth="1"/>
    <col min="15861" max="15861" width="25.44140625" customWidth="1"/>
    <col min="16100" max="16100" width="22.33203125" customWidth="1"/>
    <col min="16113" max="16113" width="12.88671875" customWidth="1"/>
    <col min="16117" max="16117" width="25.44140625" customWidth="1"/>
  </cols>
  <sheetData>
    <row r="1" spans="1:46" ht="51" customHeight="1" x14ac:dyDescent="0.3">
      <c r="C1" s="1" t="s">
        <v>0</v>
      </c>
      <c r="D1" s="1"/>
      <c r="G1" s="2" t="s">
        <v>1</v>
      </c>
      <c r="H1" s="3" t="s">
        <v>2</v>
      </c>
      <c r="I1" s="2" t="s">
        <v>3</v>
      </c>
      <c r="J1" s="4" t="s">
        <v>4</v>
      </c>
      <c r="K1" s="2" t="s">
        <v>5</v>
      </c>
      <c r="L1" s="3" t="s">
        <v>6</v>
      </c>
      <c r="M1" s="3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4" t="s">
        <v>16</v>
      </c>
      <c r="W1" s="4" t="s">
        <v>17</v>
      </c>
      <c r="X1" s="4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3" t="s">
        <v>24</v>
      </c>
      <c r="AE1" s="3" t="s">
        <v>25</v>
      </c>
      <c r="AF1" s="2" t="s">
        <v>26</v>
      </c>
      <c r="AG1" s="4" t="s">
        <v>27</v>
      </c>
      <c r="AH1" s="4" t="s">
        <v>28</v>
      </c>
      <c r="AI1" s="4" t="s">
        <v>29</v>
      </c>
      <c r="AJ1" s="4" t="s">
        <v>30</v>
      </c>
      <c r="AK1" s="2" t="s">
        <v>31</v>
      </c>
      <c r="AL1" s="3" t="s">
        <v>32</v>
      </c>
      <c r="AM1" s="3" t="s">
        <v>33</v>
      </c>
      <c r="AN1" s="3" t="s">
        <v>34</v>
      </c>
      <c r="AO1" s="2" t="s">
        <v>35</v>
      </c>
      <c r="AP1" s="2" t="s">
        <v>36</v>
      </c>
    </row>
    <row r="2" spans="1:46" ht="64.5" customHeight="1" x14ac:dyDescent="0.3">
      <c r="A2" s="6" t="s">
        <v>37</v>
      </c>
      <c r="B2" s="7" t="s">
        <v>38</v>
      </c>
      <c r="C2" s="8" t="s">
        <v>39</v>
      </c>
      <c r="D2" s="9" t="s">
        <v>40</v>
      </c>
      <c r="E2" s="10" t="s">
        <v>41</v>
      </c>
      <c r="F2" s="10" t="s">
        <v>42</v>
      </c>
      <c r="G2" s="11" t="s">
        <v>43</v>
      </c>
      <c r="H2" s="11" t="s">
        <v>44</v>
      </c>
      <c r="I2" s="11">
        <v>200103</v>
      </c>
      <c r="J2" s="7">
        <v>200105</v>
      </c>
      <c r="K2" s="11">
        <v>200108</v>
      </c>
      <c r="L2" s="11">
        <v>200110</v>
      </c>
      <c r="M2" s="11">
        <v>200111</v>
      </c>
      <c r="N2" s="7" t="s">
        <v>45</v>
      </c>
      <c r="O2" s="7" t="s">
        <v>46</v>
      </c>
      <c r="P2" s="7">
        <v>200115</v>
      </c>
      <c r="Q2" s="7" t="s">
        <v>47</v>
      </c>
      <c r="R2" s="11" t="s">
        <v>48</v>
      </c>
      <c r="S2" s="11" t="s">
        <v>49</v>
      </c>
      <c r="T2" s="11" t="s">
        <v>50</v>
      </c>
      <c r="U2" s="11" t="s">
        <v>51</v>
      </c>
      <c r="V2" s="7" t="s">
        <v>52</v>
      </c>
      <c r="W2" s="7" t="s">
        <v>53</v>
      </c>
      <c r="X2" s="7" t="s">
        <v>54</v>
      </c>
      <c r="Y2" s="11" t="s">
        <v>55</v>
      </c>
      <c r="Z2" s="11">
        <v>200134</v>
      </c>
      <c r="AA2" s="11" t="s">
        <v>56</v>
      </c>
      <c r="AB2" s="11" t="s">
        <v>57</v>
      </c>
      <c r="AC2" s="11">
        <v>200138</v>
      </c>
      <c r="AD2" s="11" t="s">
        <v>58</v>
      </c>
      <c r="AE2" s="11" t="s">
        <v>59</v>
      </c>
      <c r="AF2" s="11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11">
        <v>20014001</v>
      </c>
      <c r="AL2" s="11">
        <v>20014002</v>
      </c>
      <c r="AM2" s="11">
        <v>20014003</v>
      </c>
      <c r="AN2" s="11">
        <v>20014004</v>
      </c>
      <c r="AO2" s="11">
        <v>20014005</v>
      </c>
      <c r="AP2" s="11">
        <v>20014007</v>
      </c>
      <c r="AR2" s="12" t="s">
        <v>65</v>
      </c>
      <c r="AS2" s="13"/>
      <c r="AT2" s="13"/>
    </row>
    <row r="3" spans="1:46" ht="15.6" x14ac:dyDescent="0.3">
      <c r="A3">
        <v>13</v>
      </c>
      <c r="B3" s="19" t="s">
        <v>66</v>
      </c>
      <c r="C3" s="14">
        <f t="shared" ref="C3" si="0">SUM(G3:I3,K3:M3,R3:U3,Y3:AF3,AK3:AP3)*1000</f>
        <v>736305.6</v>
      </c>
      <c r="D3" s="14">
        <f t="shared" ref="D3" si="1">SUM(G3:AP3)*1000</f>
        <v>1130570.5999999999</v>
      </c>
      <c r="E3" s="15">
        <f t="shared" ref="E3" si="2">C3/D3</f>
        <v>0.65126901407130178</v>
      </c>
      <c r="F3" s="16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11</v>
      </c>
      <c r="G3">
        <f>SUM([1]Poklady!AA16:AJ16)</f>
        <v>32.94</v>
      </c>
      <c r="H3">
        <f>[1]Poklady!AK16</f>
        <v>22.759999999999998</v>
      </c>
      <c r="I3">
        <f>[1]Poklady!AL16</f>
        <v>1.7030000000000001</v>
      </c>
      <c r="J3" s="17">
        <f>[1]Poklady!AM16</f>
        <v>7.0000000000000007E-2</v>
      </c>
      <c r="K3" s="17">
        <f>0</f>
        <v>0</v>
      </c>
      <c r="L3" s="17">
        <f>SUM([1]Poklady!AY16:AZ16)</f>
        <v>6.4560000000000004</v>
      </c>
      <c r="M3" s="17">
        <f>SUM([1]Poklady!BA16:BB16)</f>
        <v>2.169</v>
      </c>
      <c r="N3">
        <f>SUM([1]Poklady!BC16)</f>
        <v>0.02</v>
      </c>
      <c r="Q3">
        <f>[1]Poklady!BD16</f>
        <v>0.01</v>
      </c>
      <c r="R3">
        <f>SUM([1]Poklady!BE16:BG16)</f>
        <v>0</v>
      </c>
      <c r="S3">
        <f>SUM([1]Poklady!BH16:BL16)</f>
        <v>1.77</v>
      </c>
      <c r="T3">
        <f>SUM([1]Poklady!BM16:BR16)</f>
        <v>9.9000000000000005E-2</v>
      </c>
      <c r="U3">
        <f>SUM([1]Poklady!BS16:BT16)</f>
        <v>0.11</v>
      </c>
      <c r="V3">
        <f>[1]Poklady!BU16</f>
        <v>0.02</v>
      </c>
      <c r="W3">
        <f>[1]Poklady!BV16</f>
        <v>0.505</v>
      </c>
      <c r="X3">
        <f>[1]Poklady!BW16</f>
        <v>0.01</v>
      </c>
      <c r="Y3">
        <f>SUM([1]Poklady!BX16:CH16)</f>
        <v>3.2890000000000001</v>
      </c>
      <c r="Z3">
        <f>SUM([1]Poklady!CI16:CJ16)</f>
        <v>0</v>
      </c>
      <c r="AA3">
        <f>SUM([1]Poklady!CK16:CO16)</f>
        <v>1.23</v>
      </c>
      <c r="AB3">
        <f>SUM([1]Poklady!CP16:CV16)</f>
        <v>2.82</v>
      </c>
      <c r="AC3">
        <f>SUM([1]Poklady!CW16:CX16)</f>
        <v>0</v>
      </c>
      <c r="AD3" s="17">
        <f>SUM([1]Poklady!CY16:CZ16)</f>
        <v>42.969999999999992</v>
      </c>
      <c r="AE3" s="17">
        <f>SUM([1]Poklady!DA16:DJ16)</f>
        <v>7.5570000000000004</v>
      </c>
      <c r="AF3">
        <f>SUM([1]Poklady!DK16:DO16)</f>
        <v>279.93999999999994</v>
      </c>
      <c r="AH3">
        <f>SUM([1]Poklady!DP16:DR16)</f>
        <v>322.01</v>
      </c>
      <c r="AI3">
        <f>SUM([1]Poklady!DS16:DV16)</f>
        <v>51.129999999999995</v>
      </c>
      <c r="AJ3">
        <f>SUM([1]Poklady!DW16:DY16)</f>
        <v>20.490000000000002</v>
      </c>
      <c r="AK3">
        <f>SUM([1]Poklady!DZ16:FC16)</f>
        <v>4.2481</v>
      </c>
      <c r="AL3">
        <f>SUM([1]Poklady!FD16:GE16)</f>
        <v>5.4645999999999999</v>
      </c>
      <c r="AM3">
        <f>SUM([1]Poklady!GF16:GI16)</f>
        <v>0</v>
      </c>
      <c r="AN3">
        <f>[1]Poklady!GJ16</f>
        <v>1.325</v>
      </c>
      <c r="AO3">
        <f>SUM([1]Poklady!GK16:HN16)</f>
        <v>318.93</v>
      </c>
      <c r="AP3">
        <f>SUM([1]Poklady!HO16:HZ16)</f>
        <v>0.52490000000000003</v>
      </c>
      <c r="AR3" s="18">
        <f t="shared" ref="AR3" si="4">(C3/D3)*100</f>
        <v>65.126901407130177</v>
      </c>
    </row>
    <row r="4" spans="1:46" x14ac:dyDescent="0.3">
      <c r="C4" s="14"/>
      <c r="D4" s="14"/>
    </row>
    <row r="5" spans="1:46" ht="16.2" thickBot="1" x14ac:dyDescent="0.35">
      <c r="G5" s="20"/>
    </row>
    <row r="6" spans="1:46" ht="15" customHeight="1" x14ac:dyDescent="0.3">
      <c r="B6" s="21" t="s">
        <v>67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</row>
    <row r="7" spans="1:46" ht="15" customHeight="1" thickBot="1" x14ac:dyDescent="0.3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4"/>
      <c r="P7" s="24"/>
      <c r="Q7" s="24"/>
      <c r="R7" s="24"/>
    </row>
    <row r="8" spans="1:46" x14ac:dyDescent="0.3">
      <c r="B8" s="28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46" x14ac:dyDescent="0.3">
      <c r="B9" s="28"/>
      <c r="N9" s="31"/>
    </row>
    <row r="10" spans="1:46" x14ac:dyDescent="0.3">
      <c r="B10" s="28"/>
      <c r="N10" s="31"/>
    </row>
    <row r="11" spans="1:46" ht="15" thickBot="1" x14ac:dyDescent="0.35">
      <c r="B11" s="28"/>
      <c r="N11" s="31"/>
    </row>
    <row r="12" spans="1:46" ht="28.5" customHeight="1" thickBot="1" x14ac:dyDescent="0.4">
      <c r="B12" s="32" t="s">
        <v>68</v>
      </c>
      <c r="C12" s="33" t="s">
        <v>66</v>
      </c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5"/>
      <c r="O12" s="36"/>
    </row>
    <row r="13" spans="1:46" ht="15" thickBot="1" x14ac:dyDescent="0.35">
      <c r="B13" s="37" t="s">
        <v>69</v>
      </c>
      <c r="C13" s="1" t="s">
        <v>70</v>
      </c>
      <c r="D13" s="1"/>
      <c r="E13" s="1"/>
      <c r="F13" s="1"/>
      <c r="G13" s="29"/>
      <c r="H13" s="38">
        <f>VLOOKUP(C12,$B$3:$AO$3,2,0)</f>
        <v>736305.6</v>
      </c>
      <c r="I13" s="39"/>
      <c r="J13" s="40"/>
      <c r="K13" s="41"/>
      <c r="L13" s="41"/>
      <c r="N13" s="31"/>
    </row>
    <row r="14" spans="1:46" ht="16.2" thickBot="1" x14ac:dyDescent="0.35">
      <c r="B14" s="37" t="s">
        <v>71</v>
      </c>
      <c r="C14" s="1" t="s">
        <v>72</v>
      </c>
      <c r="D14" s="1"/>
      <c r="E14" s="1"/>
      <c r="F14" s="1"/>
      <c r="G14" s="29"/>
      <c r="H14" s="38">
        <f>VLOOKUP(C12,$B$3:$AO$3,3,0)</f>
        <v>1130570.5999999999</v>
      </c>
      <c r="I14" s="39"/>
      <c r="J14" s="40"/>
      <c r="K14" s="41"/>
      <c r="L14" s="41"/>
      <c r="N14" s="31"/>
      <c r="S14" s="20"/>
    </row>
    <row r="15" spans="1:46" ht="29.25" customHeight="1" thickBot="1" x14ac:dyDescent="0.35">
      <c r="B15" s="42" t="s">
        <v>73</v>
      </c>
      <c r="C15" s="43"/>
      <c r="D15" s="43" t="s">
        <v>74</v>
      </c>
      <c r="E15" s="43"/>
      <c r="F15" s="43"/>
      <c r="G15" s="43"/>
      <c r="H15" s="44">
        <f>H13/H14</f>
        <v>0.65126901407130178</v>
      </c>
      <c r="I15" s="45"/>
      <c r="J15" s="46"/>
      <c r="K15" s="47"/>
      <c r="L15" s="47"/>
      <c r="M15" s="43"/>
      <c r="N15" s="48"/>
    </row>
    <row r="16" spans="1:46" x14ac:dyDescent="0.3">
      <c r="B16" s="28"/>
      <c r="L16" s="31"/>
    </row>
    <row r="17" spans="2:15" ht="15" thickBot="1" x14ac:dyDescent="0.35">
      <c r="B17" s="28"/>
      <c r="L17" s="31"/>
    </row>
    <row r="18" spans="2:15" ht="18" x14ac:dyDescent="0.3">
      <c r="B18" s="49" t="s">
        <v>75</v>
      </c>
      <c r="C18" s="50" t="s">
        <v>76</v>
      </c>
      <c r="D18" s="51"/>
      <c r="E18" s="51"/>
      <c r="F18" s="51"/>
      <c r="G18" s="51"/>
      <c r="H18" s="51"/>
      <c r="I18" s="51"/>
      <c r="J18" s="51"/>
      <c r="K18" s="51"/>
      <c r="L18" s="52"/>
      <c r="M18" s="53"/>
      <c r="N18" s="53"/>
      <c r="O18" s="53"/>
    </row>
    <row r="19" spans="2:15" ht="32.25" customHeight="1" x14ac:dyDescent="0.3">
      <c r="B19" s="54"/>
      <c r="C19" s="55" t="s">
        <v>77</v>
      </c>
      <c r="D19" s="56"/>
      <c r="E19" s="56"/>
      <c r="F19" s="57">
        <v>2019</v>
      </c>
      <c r="G19" s="57"/>
      <c r="H19" s="58">
        <v>2020</v>
      </c>
      <c r="I19" s="59"/>
      <c r="J19" s="60"/>
      <c r="K19" s="61" t="s">
        <v>78</v>
      </c>
      <c r="L19" s="62"/>
    </row>
    <row r="20" spans="2:15" ht="15" customHeight="1" x14ac:dyDescent="0.3">
      <c r="B20" s="54">
        <v>1</v>
      </c>
      <c r="C20" s="63" t="s">
        <v>79</v>
      </c>
      <c r="D20" s="64"/>
      <c r="E20" s="64"/>
      <c r="F20" s="64">
        <v>17</v>
      </c>
      <c r="G20" s="64"/>
      <c r="H20" s="65">
        <v>26</v>
      </c>
      <c r="I20" s="66"/>
      <c r="J20" s="67"/>
      <c r="K20" s="68">
        <v>33</v>
      </c>
      <c r="L20" s="69"/>
    </row>
    <row r="21" spans="2:15" ht="15" customHeight="1" x14ac:dyDescent="0.3">
      <c r="B21" s="54">
        <v>2</v>
      </c>
      <c r="C21" s="63" t="s">
        <v>80</v>
      </c>
      <c r="D21" s="64"/>
      <c r="E21" s="64"/>
      <c r="F21" s="64">
        <v>12</v>
      </c>
      <c r="G21" s="64"/>
      <c r="H21" s="65">
        <v>24</v>
      </c>
      <c r="I21" s="66"/>
      <c r="J21" s="67"/>
      <c r="K21" s="68">
        <v>30</v>
      </c>
      <c r="L21" s="69"/>
    </row>
    <row r="22" spans="2:15" ht="15" customHeight="1" x14ac:dyDescent="0.3">
      <c r="B22" s="54">
        <v>3</v>
      </c>
      <c r="C22" s="63" t="s">
        <v>81</v>
      </c>
      <c r="D22" s="64"/>
      <c r="E22" s="64"/>
      <c r="F22" s="64">
        <v>10</v>
      </c>
      <c r="G22" s="64"/>
      <c r="H22" s="65">
        <v>22</v>
      </c>
      <c r="I22" s="66"/>
      <c r="J22" s="67"/>
      <c r="K22" s="68">
        <v>27</v>
      </c>
      <c r="L22" s="69"/>
    </row>
    <row r="23" spans="2:15" ht="15" customHeight="1" x14ac:dyDescent="0.3">
      <c r="B23" s="54">
        <v>4</v>
      </c>
      <c r="C23" s="63" t="s">
        <v>82</v>
      </c>
      <c r="D23" s="64"/>
      <c r="E23" s="64"/>
      <c r="F23" s="64">
        <v>8</v>
      </c>
      <c r="G23" s="64"/>
      <c r="H23" s="65">
        <v>13</v>
      </c>
      <c r="I23" s="66"/>
      <c r="J23" s="67"/>
      <c r="K23" s="68">
        <v>22</v>
      </c>
      <c r="L23" s="69"/>
    </row>
    <row r="24" spans="2:15" ht="15" customHeight="1" x14ac:dyDescent="0.3">
      <c r="B24" s="54">
        <v>5</v>
      </c>
      <c r="C24" s="63" t="s">
        <v>83</v>
      </c>
      <c r="D24" s="64"/>
      <c r="E24" s="64"/>
      <c r="F24" s="64">
        <v>7</v>
      </c>
      <c r="G24" s="64"/>
      <c r="H24" s="65">
        <v>12</v>
      </c>
      <c r="I24" s="66"/>
      <c r="J24" s="67"/>
      <c r="K24" s="68">
        <v>18</v>
      </c>
      <c r="L24" s="69"/>
    </row>
    <row r="25" spans="2:15" ht="15" customHeight="1" x14ac:dyDescent="0.3">
      <c r="B25" s="54">
        <v>6</v>
      </c>
      <c r="C25" s="63" t="s">
        <v>84</v>
      </c>
      <c r="D25" s="64"/>
      <c r="E25" s="64"/>
      <c r="F25" s="64">
        <v>7</v>
      </c>
      <c r="G25" s="64"/>
      <c r="H25" s="65">
        <v>11</v>
      </c>
      <c r="I25" s="66"/>
      <c r="J25" s="67"/>
      <c r="K25" s="68">
        <v>15</v>
      </c>
      <c r="L25" s="69"/>
    </row>
    <row r="26" spans="2:15" ht="15" customHeight="1" x14ac:dyDescent="0.3">
      <c r="B26" s="54">
        <v>7</v>
      </c>
      <c r="C26" s="63" t="s">
        <v>85</v>
      </c>
      <c r="D26" s="64"/>
      <c r="E26" s="64"/>
      <c r="F26" s="64">
        <v>7</v>
      </c>
      <c r="G26" s="64"/>
      <c r="H26" s="65">
        <v>8</v>
      </c>
      <c r="I26" s="66"/>
      <c r="J26" s="67"/>
      <c r="K26" s="75">
        <v>11</v>
      </c>
      <c r="L26" s="76"/>
    </row>
    <row r="27" spans="2:15" x14ac:dyDescent="0.3">
      <c r="B27" s="28"/>
      <c r="C27" s="28"/>
      <c r="F27" s="70" t="s">
        <v>86</v>
      </c>
      <c r="G27" s="71"/>
      <c r="H27" s="71"/>
      <c r="I27" s="71"/>
      <c r="J27" s="71"/>
      <c r="K27" s="71"/>
      <c r="L27" s="72"/>
    </row>
    <row r="28" spans="2:15" ht="15" thickBot="1" x14ac:dyDescent="0.3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48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H15:J15"/>
    <mergeCell ref="C19:E19"/>
    <mergeCell ref="F19:G19"/>
    <mergeCell ref="H19:J19"/>
    <mergeCell ref="K19:L19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Hlinka</dc:creator>
  <cp:lastModifiedBy>Peter Hlinka</cp:lastModifiedBy>
  <dcterms:created xsi:type="dcterms:W3CDTF">2022-02-21T14:41:00Z</dcterms:created>
  <dcterms:modified xsi:type="dcterms:W3CDTF">2022-02-21T14:49:03Z</dcterms:modified>
</cp:coreProperties>
</file>